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Mode d'emploi" sheetId="1" state="visible" r:id="rId1"/>
    <sheet xmlns:r="http://schemas.openxmlformats.org/officeDocument/2006/relationships" name="Calcul du gain" sheetId="2" state="visible" r:id="rId2"/>
  </sheets>
  <definedNames>
    <definedName name="_xlnm.Print_Area" localSheetId="0">'Mode d''emploi'!$A$1:$D$29</definedName>
    <definedName name="_xlnm.Print_Area" localSheetId="1">'Calcul du gain'!$A$1:$F$25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#,##0.0"/>
    <numFmt numFmtId="165" formatCode="0.0"/>
    <numFmt numFmtId="166" formatCode="0.0%"/>
  </numFmts>
  <fonts count="16">
    <font>
      <name val="Calibri"/>
      <family val="2"/>
      <color theme="1"/>
      <sz val="11"/>
      <scheme val="minor"/>
    </font>
    <font>
      <name val="Calibri"/>
      <b val="1"/>
      <color rgb="00FFFFFF"/>
      <sz val="20"/>
    </font>
    <font>
      <name val="Calibri"/>
      <b val="1"/>
      <color rgb="00205E99"/>
      <sz val="10"/>
    </font>
    <font>
      <name val="Calibri"/>
      <color rgb="00152F4F"/>
      <sz val="12"/>
    </font>
    <font>
      <name val="Calibri"/>
      <color rgb="00152F4F"/>
      <sz val="11"/>
    </font>
    <font>
      <name val="Calibri"/>
      <b val="1"/>
      <color rgb="00FFFFFF"/>
      <sz val="11"/>
    </font>
    <font>
      <name val="Calibri"/>
      <i val="1"/>
      <color rgb="007A8798"/>
      <sz val="10"/>
    </font>
    <font>
      <name val="Calibri"/>
      <b val="1"/>
      <color rgb="00152F4F"/>
      <sz val="11"/>
    </font>
    <font>
      <name val="Calibri"/>
      <color rgb="00205E99"/>
      <sz val="11"/>
      <u val="single"/>
    </font>
    <font>
      <name val="Calibri"/>
      <color rgb="007A8798"/>
      <sz val="9"/>
    </font>
    <font>
      <name val="Calibri"/>
      <b val="1"/>
      <color rgb="00FFFFFF"/>
      <sz val="14"/>
    </font>
    <font>
      <name val="Calibri"/>
      <i val="1"/>
      <color rgb="00FFFFFF"/>
      <sz val="11"/>
    </font>
    <font>
      <name val="Calibri"/>
      <i val="1"/>
      <color rgb="00205E99"/>
      <sz val="10"/>
    </font>
    <font>
      <name val="Calibri"/>
      <b val="1"/>
      <color rgb="00FFFFFF"/>
      <sz val="10.5"/>
    </font>
    <font>
      <name val="Calibri"/>
      <b val="1"/>
      <color rgb="00103361"/>
      <sz val="11"/>
    </font>
    <font>
      <name val="Calibri"/>
      <color rgb="007A8798"/>
      <sz val="10"/>
    </font>
  </fonts>
  <fills count="8">
    <fill>
      <patternFill/>
    </fill>
    <fill>
      <patternFill patternType="gray125"/>
    </fill>
    <fill>
      <patternFill patternType="solid">
        <fgColor rgb="00103361"/>
        <bgColor rgb="00103361"/>
      </patternFill>
    </fill>
    <fill>
      <patternFill patternType="solid">
        <fgColor rgb="00205E99"/>
        <bgColor rgb="00205E99"/>
      </patternFill>
    </fill>
    <fill>
      <patternFill patternType="solid">
        <fgColor rgb="00EEF4FA"/>
        <bgColor rgb="00EEF4FA"/>
      </patternFill>
    </fill>
    <fill>
      <patternFill patternType="solid">
        <fgColor rgb="00F2F4F7"/>
        <bgColor rgb="00F2F4F7"/>
      </patternFill>
    </fill>
    <fill>
      <patternFill patternType="solid">
        <fgColor rgb="00FBF1DC"/>
        <bgColor rgb="00FBF1DC"/>
      </patternFill>
    </fill>
    <fill>
      <patternFill patternType="solid">
        <fgColor rgb="00FFFFFF"/>
        <bgColor rgb="00FFFFFF"/>
      </patternFill>
    </fill>
  </fills>
  <borders count="5">
    <border>
      <left/>
      <right/>
      <top/>
      <bottom/>
      <diagonal/>
    </border>
    <border>
      <bottom style="thin">
        <color rgb="00205E99"/>
      </bottom>
    </border>
    <border>
      <left style="thin">
        <color rgb="00C9D5E3"/>
      </left>
      <right style="thin">
        <color rgb="00C9D5E3"/>
      </right>
      <top style="thin">
        <color rgb="00C9D5E3"/>
      </top>
      <bottom style="thin">
        <color rgb="00C9D5E3"/>
      </bottom>
    </border>
    <border>
      <top style="thin">
        <color rgb="00C9D5E3"/>
      </top>
    </border>
    <border>
      <left style="thin">
        <color rgb="00205E99"/>
      </left>
      <right style="thin">
        <color rgb="00205E99"/>
      </right>
    </border>
  </borders>
  <cellStyleXfs count="1">
    <xf numFmtId="0" fontId="0" fillId="0" borderId="0"/>
  </cellStyleXfs>
  <cellXfs count="33">
    <xf numFmtId="0" fontId="0" fillId="0" borderId="0" pivotButton="0" quotePrefix="0" xfId="0"/>
    <xf numFmtId="0" fontId="1" fillId="2" borderId="0" applyAlignment="1" pivotButton="0" quotePrefix="0" xfId="0">
      <alignment horizontal="left" vertical="center" indent="1"/>
    </xf>
    <xf numFmtId="0" fontId="0" fillId="2" borderId="0" pivotButton="0" quotePrefix="0" xfId="0"/>
    <xf numFmtId="0" fontId="0" fillId="3" borderId="0" pivotButton="0" quotePrefix="0" xfId="0"/>
    <xf numFmtId="0" fontId="2" fillId="0" borderId="1" applyAlignment="1" pivotButton="0" quotePrefix="0" xfId="0">
      <alignment horizontal="left" vertical="bottom" wrapText="1"/>
    </xf>
    <xf numFmtId="0" fontId="0" fillId="0" borderId="1" pivotButton="0" quotePrefix="0" xfId="0"/>
    <xf numFmtId="0" fontId="3" fillId="0" borderId="0" applyAlignment="1" pivotButton="0" quotePrefix="0" xfId="0">
      <alignment horizontal="left" vertical="center" wrapText="1"/>
    </xf>
    <xf numFmtId="0" fontId="5" fillId="2" borderId="0" applyAlignment="1" pivotButton="0" quotePrefix="0" xfId="0">
      <alignment horizontal="center" vertical="center" wrapText="1"/>
    </xf>
    <xf numFmtId="0" fontId="4" fillId="0" borderId="0" applyAlignment="1" pivotButton="0" quotePrefix="0" xfId="0">
      <alignment horizontal="left" vertical="center" wrapText="1" indent="1"/>
    </xf>
    <xf numFmtId="0" fontId="4" fillId="0" borderId="0" applyAlignment="1" pivotButton="0" quotePrefix="0" xfId="0">
      <alignment horizontal="left" vertical="center" wrapText="1"/>
    </xf>
    <xf numFmtId="0" fontId="6" fillId="4" borderId="2" applyAlignment="1" pivotButton="0" quotePrefix="0" xfId="0">
      <alignment horizontal="center" vertical="center" wrapText="1"/>
    </xf>
    <xf numFmtId="0" fontId="6" fillId="5" borderId="2" applyAlignment="1" pivotButton="0" quotePrefix="0" xfId="0">
      <alignment horizontal="center" vertical="center" wrapText="1"/>
    </xf>
    <xf numFmtId="0" fontId="6" fillId="0" borderId="0" applyAlignment="1" pivotButton="0" quotePrefix="0" xfId="0">
      <alignment horizontal="center" vertical="center" wrapText="1"/>
    </xf>
    <xf numFmtId="0" fontId="6" fillId="6" borderId="2" applyAlignment="1" pivotButton="0" quotePrefix="0" xfId="0">
      <alignment horizontal="center" vertical="center" wrapText="1"/>
    </xf>
    <xf numFmtId="0" fontId="7" fillId="0" borderId="0" applyAlignment="1" pivotButton="0" quotePrefix="0" xfId="0">
      <alignment horizontal="left" vertical="center" wrapText="1"/>
    </xf>
    <xf numFmtId="0" fontId="8" fillId="0" borderId="0" applyAlignment="1" pivotButton="0" quotePrefix="0" xfId="0">
      <alignment horizontal="left" vertical="center" wrapText="1"/>
    </xf>
    <xf numFmtId="0" fontId="9" fillId="0" borderId="3" applyAlignment="1" pivotButton="0" quotePrefix="0" xfId="0">
      <alignment horizontal="left" vertical="center" wrapText="1"/>
    </xf>
    <xf numFmtId="0" fontId="0" fillId="0" borderId="3" pivotButton="0" quotePrefix="0" xfId="0"/>
    <xf numFmtId="0" fontId="10" fillId="2" borderId="0" applyAlignment="1" pivotButton="0" quotePrefix="0" xfId="0">
      <alignment horizontal="left" vertical="center" indent="1"/>
    </xf>
    <xf numFmtId="0" fontId="11" fillId="2" borderId="0" applyAlignment="1" pivotButton="0" quotePrefix="0" xfId="0">
      <alignment horizontal="right" vertical="center" indent="1"/>
    </xf>
    <xf numFmtId="0" fontId="12" fillId="0" borderId="0" applyAlignment="1" pivotButton="0" quotePrefix="0" xfId="0">
      <alignment horizontal="left" vertical="center" wrapText="1" indent="1"/>
    </xf>
    <xf numFmtId="0" fontId="13" fillId="2" borderId="4" applyAlignment="1" pivotButton="0" quotePrefix="0" xfId="0">
      <alignment horizontal="left" vertical="center" wrapText="1" indent="1"/>
    </xf>
    <xf numFmtId="0" fontId="13" fillId="2" borderId="4" applyAlignment="1" pivotButton="0" quotePrefix="0" xfId="0">
      <alignment horizontal="center" vertical="center" wrapText="1"/>
    </xf>
    <xf numFmtId="0" fontId="14" fillId="7" borderId="2" applyAlignment="1" pivotButton="0" quotePrefix="0" xfId="0">
      <alignment horizontal="left" vertical="center" wrapText="1" indent="1"/>
    </xf>
    <xf numFmtId="0" fontId="15" fillId="7" borderId="2" applyAlignment="1" pivotButton="0" quotePrefix="0" xfId="0">
      <alignment horizontal="center" vertical="center" wrapText="1"/>
    </xf>
    <xf numFmtId="3" fontId="4" fillId="4" borderId="2" applyAlignment="1" pivotButton="0" quotePrefix="0" xfId="0">
      <alignment horizontal="center" vertical="center" wrapText="1"/>
    </xf>
    <xf numFmtId="0" fontId="15" fillId="7" borderId="2" applyAlignment="1" pivotButton="0" quotePrefix="0" xfId="0">
      <alignment horizontal="left" vertical="center" wrapText="1" indent="1"/>
    </xf>
    <xf numFmtId="0" fontId="4" fillId="4" borderId="2" applyAlignment="1" pivotButton="0" quotePrefix="0" xfId="0">
      <alignment horizontal="center" vertical="center" wrapText="1"/>
    </xf>
    <xf numFmtId="3" fontId="7" fillId="5" borderId="2" applyAlignment="1" pivotButton="0" quotePrefix="0" xfId="0">
      <alignment horizontal="center" vertical="center" wrapText="1"/>
    </xf>
    <xf numFmtId="164" fontId="7" fillId="5" borderId="2" applyAlignment="1" pivotButton="0" quotePrefix="0" xfId="0">
      <alignment horizontal="center" vertical="center" wrapText="1"/>
    </xf>
    <xf numFmtId="165" fontId="7" fillId="5" borderId="2" applyAlignment="1" pivotButton="0" quotePrefix="0" xfId="0">
      <alignment horizontal="center" vertical="center" wrapText="1"/>
    </xf>
    <xf numFmtId="166" fontId="7" fillId="5" borderId="2" applyAlignment="1" pivotButton="0" quotePrefix="0" xfId="0">
      <alignment horizontal="center" vertical="center" wrapText="1"/>
    </xf>
    <xf numFmtId="0" fontId="14" fillId="0" borderId="0" applyAlignment="1" pivotButton="0" quotePrefix="0" xfId="0">
      <alignment horizontal="left" vertical="center" wrapText="1" indent="1"/>
    </xf>
  </cellXfs>
  <cellStyles count="1">
    <cellStyle name="Normal" xfId="0" builtinId="0" hidden="0"/>
  </cellStyles>
  <dxfs count="2">
    <dxf>
      <font>
        <i val="1"/>
        <color rgb="007A8798"/>
      </font>
    </dxf>
    <dxf>
      <font>
        <b val="1"/>
        <color rgb="007A5A12"/>
      </font>
      <fill>
        <patternFill patternType="solid">
          <fgColor rgb="00FBF1DC"/>
          <bgColor rgb="00FBF1DC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https://ouest-intelligence.com/ressources/mesurer-gains-ia/" TargetMode="External" Id="rId1"/></Relationships>
</file>

<file path=xl/worksheets/sheet1.xml><?xml version="1.0" encoding="utf-8"?>
<worksheet xmlns="http://schemas.openxmlformats.org/spreadsheetml/2006/main">
  <sheetPr>
    <tabColor rgb="00103361"/>
    <outlinePr summaryBelow="1" summaryRight="1"/>
    <pageSetUpPr fitToPage="1"/>
  </sheetPr>
  <dimension ref="B2:C29"/>
  <sheetViews>
    <sheetView showGridLines="0" tabSelected="1" zoomScale="100" workbookViewId="0">
      <selection activeCell="A1" sqref="A1"/>
    </sheetView>
  </sheetViews>
  <sheetFormatPr baseColWidth="8" defaultRowHeight="15"/>
  <cols>
    <col width="2" customWidth="1" min="1" max="1"/>
    <col width="5" customWidth="1" min="2" max="2"/>
    <col width="94" customWidth="1" min="3" max="3"/>
    <col width="2" customWidth="1" min="4" max="4"/>
  </cols>
  <sheetData>
    <row r="2" ht="48" customHeight="1">
      <c r="B2" s="1" t="inlineStr">
        <is>
          <t>Calcul du gain</t>
        </is>
      </c>
      <c r="C2" s="2" t="n"/>
    </row>
    <row r="3" ht="5" customHeight="1">
      <c r="B3" s="3" t="n"/>
      <c r="C3" s="3" t="n"/>
    </row>
    <row r="4" ht="12" customHeight="1"/>
    <row r="5" ht="20" customHeight="1">
      <c r="B5" s="4" t="inlineStr">
        <is>
          <t>À QUOI ÇA SERT</t>
        </is>
      </c>
      <c r="C5" s="5" t="n"/>
    </row>
    <row r="6" ht="25.6" customHeight="1">
      <c r="B6" s="6" t="inlineStr">
        <is>
          <t>Chiffrer le gain mensuel selon trois scénarios, à partir de vos propres hypothèses.</t>
        </is>
      </c>
    </row>
    <row r="7" ht="12" customHeight="1"/>
    <row r="8" ht="20" customHeight="1">
      <c r="B8" s="4" t="inlineStr">
        <is>
          <t>COMMENT L’UTILISER</t>
        </is>
      </c>
      <c r="C8" s="5" t="n"/>
    </row>
    <row r="9" ht="40.6" customHeight="1">
      <c r="B9" s="7" t="n">
        <v>1</v>
      </c>
      <c r="C9" s="8" t="inlineStr">
        <is>
          <t>Dans l’onglet « Calcul du gain », remplacez les valeurs du scénario central par vos mesures : volume, temps avant, temps après.</t>
        </is>
      </c>
    </row>
    <row r="10" ht="40.6" customHeight="1">
      <c r="B10" s="7" t="n">
        <v>2</v>
      </c>
      <c r="C10" s="8" t="inlineStr">
        <is>
          <t>Remplissez les scénarios prudent et favorable. Faites varier le temps après, l’adoption et la capacité utilisée.</t>
        </is>
      </c>
    </row>
    <row r="11" ht="40.6" customHeight="1">
      <c r="B11" s="7" t="n">
        <v>3</v>
      </c>
      <c r="C11" s="8" t="inlineStr">
        <is>
          <t>Comparez les trois colonnes de résultats. Si le scénario prudent est négatif, la décision dépend de l’adoption et de la qualité.</t>
        </is>
      </c>
    </row>
    <row r="12" ht="12" customHeight="1"/>
    <row r="13" ht="20" customHeight="1">
      <c r="B13" s="4" t="inlineStr">
        <is>
          <t>LES ONGLETS</t>
        </is>
      </c>
      <c r="C13" s="5" t="n"/>
    </row>
    <row r="14" ht="20.3" customHeight="1">
      <c r="B14" s="9" t="inlineStr">
        <is>
          <t>« Calcul du gain » : neuf hypothèses à saisir par scénario, et les résultats calculés côte à côte.</t>
        </is>
      </c>
    </row>
    <row r="15" ht="12" customHeight="1"/>
    <row r="16" ht="20" customHeight="1">
      <c r="B16" s="4" t="inlineStr">
        <is>
          <t>LÉGENDE DES COULEURS</t>
        </is>
      </c>
      <c r="C16" s="5" t="n"/>
    </row>
    <row r="17" ht="22.3" customHeight="1">
      <c r="B17" s="10" t="n"/>
      <c r="C17" s="8" t="inlineStr">
        <is>
          <t>Cellule à remplir.</t>
        </is>
      </c>
    </row>
    <row r="18" ht="22.3" customHeight="1">
      <c r="B18" s="11" t="n"/>
      <c r="C18" s="8" t="inlineStr">
        <is>
          <t>Cellule calculée. Ne la modifiez pas : la formule se met à jour seule.</t>
        </is>
      </c>
    </row>
    <row r="19" ht="22.3" customHeight="1">
      <c r="B19" s="12" t="inlineStr">
        <is>
          <t>Aa</t>
        </is>
      </c>
      <c r="C19" s="8" t="inlineStr">
        <is>
          <t>Texte gris en italique : exemple fictif, à remplacer.</t>
        </is>
      </c>
    </row>
    <row r="20" ht="22.3" customHeight="1">
      <c r="B20" s="13" t="n"/>
      <c r="C20" s="8" t="inlineStr">
        <is>
          <t>Point à vérifier : valeur nette négative dans un scénario.</t>
        </is>
      </c>
    </row>
    <row r="21" ht="12" customHeight="1"/>
    <row r="22" ht="20" customHeight="1">
      <c r="B22" s="4" t="inlineStr">
        <is>
          <t>GUIDE ASSOCIÉ</t>
        </is>
      </c>
      <c r="C22" s="5" t="n"/>
    </row>
    <row r="23" ht="20.3" customHeight="1">
      <c r="B23" s="14" t="inlineStr">
        <is>
          <t>Mesurer un gain avec l’IA : compter aussi la vérification et les corrections</t>
        </is>
      </c>
    </row>
    <row r="24" ht="20.3" customHeight="1">
      <c r="B24" s="15" t="inlineStr">
        <is>
          <t>https://ouest-intelligence.com/ressources/mesurer-gains-ia/</t>
        </is>
      </c>
    </row>
    <row r="25" ht="12" customHeight="1"/>
    <row r="26" ht="20" customHeight="1">
      <c r="B26" s="4" t="inlineStr">
        <is>
          <t>À SAVOIR</t>
        </is>
      </c>
      <c r="C26" s="5" t="n"/>
    </row>
    <row r="27" ht="20.3" customHeight="1">
      <c r="B27" s="9" t="inlineStr">
        <is>
          <t>Les lignes d’exemple sont fictives : remplacez-les par vos dossiers.</t>
        </is>
      </c>
    </row>
    <row r="29" ht="22" customHeight="1">
      <c r="B29" s="16" t="inlineStr">
        <is>
          <t>Ouest Intelligence · Timothée Kuntz · ouest-intelligence.com</t>
        </is>
      </c>
      <c r="C29" s="17" t="n"/>
    </row>
  </sheetData>
  <mergeCells count="13">
    <mergeCell ref="B13:C13"/>
    <mergeCell ref="B6:C6"/>
    <mergeCell ref="B24:C24"/>
    <mergeCell ref="B2:C2"/>
    <mergeCell ref="B16:C16"/>
    <mergeCell ref="B29:C29"/>
    <mergeCell ref="B5:C5"/>
    <mergeCell ref="B23:C23"/>
    <mergeCell ref="B22:C22"/>
    <mergeCell ref="B14:C14"/>
    <mergeCell ref="B26:C26"/>
    <mergeCell ref="B27:C27"/>
    <mergeCell ref="B8:C8"/>
  </mergeCells>
  <hyperlinks>
    <hyperlink xmlns:r="http://schemas.openxmlformats.org/officeDocument/2006/relationships" ref="B24" r:id="rId1"/>
  </hyperlinks>
  <printOptions horizontalCentered="1"/>
  <pageMargins left="0.45" right="0.45" top="0.5" bottom="0.65" header="0.25" footer="0.3"/>
  <pageSetup orientation="portrait" paperSize="9" fitToHeight="1" fitToWidth="1"/>
  <headerFooter>
    <oddHeader/>
    <oddFooter>&amp;C&amp;"Calibri,Regular"&amp;8 &amp;K7A8798Ouest Intelligence · ouest-intelligence.com&amp;R&amp;"Calibri,Regular"&amp;8 &amp;K7A8798&amp;P /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tabColor rgb="00205E99"/>
    <outlinePr summaryBelow="1" summaryRight="1"/>
    <pageSetUpPr fitToPage="1"/>
  </sheetPr>
  <dimension ref="A1:F25"/>
  <sheetViews>
    <sheetView showGridLines="0" tabSelected="0" zoomScale="100" workbookViewId="0">
      <pane xSplit="1" ySplit="3" topLeftCell="B4" activePane="bottomRight" state="frozen"/>
      <selection pane="topRight"/>
      <selection pane="bottomLeft"/>
      <selection pane="bottomRight" activeCell="B4" sqref="B4"/>
    </sheetView>
  </sheetViews>
  <sheetFormatPr baseColWidth="8" defaultRowHeight="15"/>
  <cols>
    <col width="44" customWidth="1" min="1" max="1"/>
    <col width="16" customWidth="1" min="2" max="2"/>
    <col width="17" customWidth="1" min="3" max="3"/>
    <col width="17" customWidth="1" min="4" max="4"/>
    <col width="17" customWidth="1" min="5" max="5"/>
    <col width="62" customWidth="1" min="6" max="6"/>
  </cols>
  <sheetData>
    <row r="1" ht="30" customHeight="1">
      <c r="A1" s="18" t="inlineStr">
        <is>
          <t>Calcul du gain</t>
        </is>
      </c>
      <c r="C1" s="19" t="inlineStr">
        <is>
          <t>Valeurs de capacité, pas des économies de trésorerie constatées.</t>
        </is>
      </c>
    </row>
    <row r="2" ht="21" customHeight="1">
      <c r="A2" s="20" t="inlineStr">
        <is>
          <t>Saisissez les neuf hypothèses de chaque scénario. Le scénario central est pré-rempli avec un exemple fictif, en gris : remplacez ses valeurs. Un scénario se calcule quand ses neuf hypothèses sont saisies.</t>
        </is>
      </c>
    </row>
    <row r="3" ht="26" customHeight="1">
      <c r="A3" s="21" t="inlineStr">
        <is>
          <t>Hypothèses à saisir</t>
        </is>
      </c>
      <c r="B3" s="22" t="inlineStr">
        <is>
          <t>Unité</t>
        </is>
      </c>
      <c r="C3" s="22" t="inlineStr">
        <is>
          <t>Scénario prudent</t>
        </is>
      </c>
      <c r="D3" s="22" t="inlineStr">
        <is>
          <t>Scénario central</t>
        </is>
      </c>
      <c r="E3" s="22" t="inlineStr">
        <is>
          <t>Scénario favorable</t>
        </is>
      </c>
      <c r="F3" s="21" t="inlineStr">
        <is>
          <t>Comment choisir la valeur</t>
        </is>
      </c>
    </row>
    <row r="4" ht="22" customHeight="1">
      <c r="A4" s="23" t="inlineStr">
        <is>
          <t>Dossiers éligibles par mois</t>
        </is>
      </c>
      <c r="B4" s="24" t="inlineStr">
        <is>
          <t>dossiers / mois</t>
        </is>
      </c>
      <c r="C4" s="25" t="n"/>
      <c r="D4" s="25" t="n">
        <v>600</v>
      </c>
      <c r="E4" s="25" t="n"/>
      <c r="F4" s="26" t="inlineStr">
        <is>
          <t>Les dossiers adaptés à la méthode, pas le volume total.</t>
        </is>
      </c>
    </row>
    <row r="5" ht="22" customHeight="1">
      <c r="A5" s="23" t="inlineStr">
        <is>
          <t>Temps avant par dossier</t>
        </is>
      </c>
      <c r="B5" s="24" t="inlineStr">
        <is>
          <t>minutes</t>
        </is>
      </c>
      <c r="C5" s="27" t="n"/>
      <c r="D5" s="27" t="n">
        <v>24</v>
      </c>
      <c r="E5" s="27" t="n"/>
      <c r="F5" s="26" t="inlineStr">
        <is>
          <t>Temps complet mesuré aujourd’hui, jusqu’à la sortie utilisable.</t>
        </is>
      </c>
    </row>
    <row r="6" ht="35" customHeight="1">
      <c r="A6" s="23" t="inlineStr">
        <is>
          <t>Temps après, contrôle inclus</t>
        </is>
      </c>
      <c r="B6" s="24" t="inlineStr">
        <is>
          <t>minutes</t>
        </is>
      </c>
      <c r="C6" s="27" t="n"/>
      <c r="D6" s="27" t="n">
        <v>14</v>
      </c>
      <c r="E6" s="27" t="n"/>
      <c r="F6" s="26" t="inlineStr">
        <is>
          <t>Préparation + contrôle + corrections. Reprenez la moyenne du relevé des temps.</t>
        </is>
      </c>
    </row>
    <row r="7" ht="35" customHeight="1">
      <c r="A7" s="23" t="inlineStr">
        <is>
          <t>Adoption sur les dossiers éligibles</t>
        </is>
      </c>
      <c r="B7" s="24" t="inlineStr">
        <is>
          <t>%</t>
        </is>
      </c>
      <c r="C7" s="27" t="n"/>
      <c r="D7" s="27" t="n">
        <v>80</v>
      </c>
      <c r="E7" s="27" t="n"/>
      <c r="F7" s="26" t="inlineStr">
        <is>
          <t>Part des dossiers éligibles vraiment traités avec la méthode. Saisissez 80 pour 80 %.</t>
        </is>
      </c>
    </row>
    <row r="8" ht="35" customHeight="1">
      <c r="A8" s="23" t="inlineStr">
        <is>
          <t>Suivi interne récurrent</t>
        </is>
      </c>
      <c r="B8" s="24" t="inlineStr">
        <is>
          <t>heures / mois</t>
        </is>
      </c>
      <c r="C8" s="27" t="n"/>
      <c r="D8" s="27" t="n">
        <v>6</v>
      </c>
      <c r="E8" s="27" t="n"/>
      <c r="F8" s="26" t="inlineStr">
        <is>
          <t>Temps passé chaque mois à maintenir la méthode. Il est retiré des heures libérées.</t>
        </is>
      </c>
    </row>
    <row r="9" ht="22" customHeight="1">
      <c r="A9" s="23" t="inlineStr">
        <is>
          <t>Valeur d’une heure de capacité</t>
        </is>
      </c>
      <c r="B9" s="24" t="inlineStr">
        <is>
          <t>€ / heure</t>
        </is>
      </c>
      <c r="C9" s="27" t="n"/>
      <c r="D9" s="27" t="n">
        <v>35</v>
      </c>
      <c r="E9" s="27" t="n"/>
      <c r="F9" s="26" t="inlineStr">
        <is>
          <t>Coût horaire estimé du travail libéré.</t>
        </is>
      </c>
    </row>
    <row r="10" ht="35" customHeight="1">
      <c r="A10" s="23" t="inlineStr">
        <is>
          <t>Capacité libérée réellement utilisée</t>
        </is>
      </c>
      <c r="B10" s="24" t="inlineStr">
        <is>
          <t>%</t>
        </is>
      </c>
      <c r="C10" s="27" t="n"/>
      <c r="D10" s="27" t="n">
        <v>60</v>
      </c>
      <c r="E10" s="27" t="n"/>
      <c r="F10" s="26" t="inlineStr">
        <is>
          <t>Part des heures libérées qui sert un objectif utile. Hypothèse à discuter avec le dirigeant.</t>
        </is>
      </c>
    </row>
    <row r="11" ht="22" customHeight="1">
      <c r="A11" s="23" t="inlineStr">
        <is>
          <t>Coûts récurrents externes</t>
        </is>
      </c>
      <c r="B11" s="24" t="inlineStr">
        <is>
          <t>€ / mois</t>
        </is>
      </c>
      <c r="C11" s="25" t="n"/>
      <c r="D11" s="25" t="n">
        <v>480</v>
      </c>
      <c r="E11" s="25" t="n"/>
      <c r="F11" s="26" t="inlineStr">
        <is>
          <t>Outils et support. Ne recomptez pas le suivi interne, déjà déduit en heures.</t>
        </is>
      </c>
    </row>
    <row r="12" ht="22" customHeight="1">
      <c r="A12" s="23" t="inlineStr">
        <is>
          <t>Investissement initial complet</t>
        </is>
      </c>
      <c r="B12" s="24" t="inlineStr">
        <is>
          <t>€</t>
        </is>
      </c>
      <c r="C12" s="25" t="n"/>
      <c r="D12" s="25" t="n">
        <v>4760</v>
      </c>
      <c r="E12" s="25" t="n"/>
      <c r="F12" s="26" t="inlineStr">
        <is>
          <t>Mise en place, préparation, formation et temps interne de départ.</t>
        </is>
      </c>
    </row>
    <row r="13" ht="10" customHeight="1"/>
    <row r="14" ht="26" customHeight="1">
      <c r="A14" s="21" t="inlineStr">
        <is>
          <t>Résultats calculés</t>
        </is>
      </c>
      <c r="B14" s="22" t="inlineStr">
        <is>
          <t>Unité</t>
        </is>
      </c>
      <c r="C14" s="22" t="inlineStr">
        <is>
          <t>Scénario prudent</t>
        </is>
      </c>
      <c r="D14" s="22" t="inlineStr">
        <is>
          <t>Scénario central</t>
        </is>
      </c>
      <c r="E14" s="22" t="inlineStr">
        <is>
          <t>Scénario favorable</t>
        </is>
      </c>
      <c r="F14" s="21" t="inlineStr">
        <is>
          <t>Comment lire le résultat</t>
        </is>
      </c>
    </row>
    <row r="15" ht="24" customHeight="1">
      <c r="A15" s="23" t="inlineStr">
        <is>
          <t>Dossiers traités avec la méthode</t>
        </is>
      </c>
      <c r="B15" s="24" t="inlineStr">
        <is>
          <t>dossiers / mois</t>
        </is>
      </c>
      <c r="C15" s="28" t="str">
        <f>IF(COUNT(C$4:C$12)&lt;9,"",C4*C7/100)</f>
        <v/>
      </c>
      <c r="D15" s="28">
        <f>IF(COUNT(D$4:D$12)&lt;9,"",D4*D7/100)</f>
        <v>480</v>
      </c>
      <c r="E15" s="28" t="str">
        <f>IF(COUNT(E$4:E$12)&lt;9,"",E4*E7/100)</f>
        <v/>
      </c>
      <c r="F15" s="26" t="inlineStr">
        <is>
          <t>Dossiers éligibles × adoption.</t>
        </is>
      </c>
    </row>
    <row r="16" ht="24" customHeight="1">
      <c r="A16" s="23" t="inlineStr">
        <is>
          <t>Heures nettes libérées</t>
        </is>
      </c>
      <c r="B16" s="24" t="inlineStr">
        <is>
          <t>heures / mois</t>
        </is>
      </c>
      <c r="C16" s="29" t="str">
        <f>IF(C15="","",C15*(C5-C6)/60-C8)</f>
        <v/>
      </c>
      <c r="D16" s="29">
        <f>IF(D15="","",D15*(D5-D6)/60-D8)</f>
        <v>74</v>
      </c>
      <c r="E16" s="29" t="str">
        <f>IF(E15="","",E15*(E5-E6)/60-E8)</f>
        <v/>
      </c>
      <c r="F16" s="26" t="inlineStr">
        <is>
          <t>Dossiers traités × (temps avant − temps après) ÷ 60 − suivi interne.</t>
        </is>
      </c>
    </row>
    <row r="17" ht="24" customHeight="1">
      <c r="A17" s="23" t="inlineStr">
        <is>
          <t>Valeur de capacité avant coefficient</t>
        </is>
      </c>
      <c r="B17" s="24" t="inlineStr">
        <is>
          <t>€ / mois</t>
        </is>
      </c>
      <c r="C17" s="28" t="str">
        <f>IF(C16="","",C16*C9)</f>
        <v/>
      </c>
      <c r="D17" s="28">
        <f>IF(D16="","",D16*D9)</f>
        <v>2590</v>
      </c>
      <c r="E17" s="28" t="str">
        <f>IF(E16="","",E16*E9)</f>
        <v/>
      </c>
      <c r="F17" s="26" t="inlineStr">
        <is>
          <t>Heures nettes × valeur d’une heure.</t>
        </is>
      </c>
    </row>
    <row r="18" ht="35" customHeight="1">
      <c r="A18" s="23" t="inlineStr">
        <is>
          <t>Valeur retenue</t>
        </is>
      </c>
      <c r="B18" s="24" t="inlineStr">
        <is>
          <t>€ / mois</t>
        </is>
      </c>
      <c r="C18" s="28" t="str">
        <f>IF(C17="","",IF(C17&gt;=0,C17*C10/100,C17))</f>
        <v/>
      </c>
      <c r="D18" s="28">
        <f>IF(D17="","",IF(D17&gt;=0,D17*D10/100,D17))</f>
        <v>1554</v>
      </c>
      <c r="E18" s="28" t="str">
        <f>IF(E17="","",IF(E17&gt;=0,E17*E10/100,E17))</f>
        <v/>
      </c>
      <c r="F18" s="26" t="inlineStr">
        <is>
          <t>Valeur de capacité × part réellement utilisée. Une perte de temps reste comptée à son coût plein.</t>
        </is>
      </c>
    </row>
    <row r="19" ht="24" customHeight="1">
      <c r="A19" s="23" t="inlineStr">
        <is>
          <t>Valeur nette après coûts récurrents</t>
        </is>
      </c>
      <c r="B19" s="24" t="inlineStr">
        <is>
          <t>€ / mois</t>
        </is>
      </c>
      <c r="C19" s="28" t="str">
        <f>IF(C18="","",C18-C11)</f>
        <v/>
      </c>
      <c r="D19" s="28">
        <f>IF(D18="","",D18-D11)</f>
        <v>1074</v>
      </c>
      <c r="E19" s="28" t="str">
        <f>IF(E18="","",E18-E11)</f>
        <v/>
      </c>
      <c r="F19" s="26" t="inlineStr">
        <is>
          <t>Valeur retenue − coûts récurrents externes. Elle peut être négative.</t>
        </is>
      </c>
    </row>
    <row r="20" ht="32" customHeight="1">
      <c r="A20" s="23" t="inlineStr">
        <is>
          <t>Délai de récupération</t>
        </is>
      </c>
      <c r="B20" s="24" t="inlineStr">
        <is>
          <t>mois</t>
        </is>
      </c>
      <c r="C20" s="30" t="str">
        <f>IF(C19="","",IF(AND(C19&gt;0,C12&gt;0),C12/C19,IF(C12=0,"Sans investissement initial","Non atteint dans ce scénario")))</f>
        <v/>
      </c>
      <c r="D20" s="30">
        <f>IF(D19="","",IF(AND(D19&gt;0,D12&gt;0),D12/D19,IF(D12=0,"Sans investissement initial","Non atteint dans ce scénario")))</f>
        <v>4.43202979515829</v>
      </c>
      <c r="E20" s="30" t="str">
        <f>IF(E19="","",IF(AND(E19&gt;0,E12&gt;0),E12/E19,IF(E12=0,"Sans investissement initial","Non atteint dans ce scénario")))</f>
        <v/>
      </c>
      <c r="F20" s="26" t="inlineStr">
        <is>
          <t>Investissement initial ÷ valeur nette mensuelle. Sans valeur nette positive, il n’est pas atteint.</t>
        </is>
      </c>
    </row>
    <row r="21" ht="32" customHeight="1">
      <c r="A21" s="23" t="inlineStr">
        <is>
          <t>ROI sur 12 mois</t>
        </is>
      </c>
      <c r="B21" s="24" t="inlineStr">
        <is>
          <t>%</t>
        </is>
      </c>
      <c r="C21" s="31" t="str">
        <f>IF(C19="","",IF(C12&gt;0,(12*C19-C12)/C12,"Non défini (investissement nul)"))</f>
        <v/>
      </c>
      <c r="D21" s="31">
        <f>IF(D19="","",IF(D12&gt;0,(12*D19-D12)/D12,"Non défini (investissement nul)"))</f>
        <v>1.70756302521008</v>
      </c>
      <c r="E21" s="31" t="str">
        <f>IF(E19="","",IF(E12&gt;0,(12*E19-E12)/E12,"Non défini (investissement nul)"))</f>
        <v/>
      </c>
      <c r="F21" s="26" t="inlineStr">
        <is>
          <t>(12 × valeur nette − investissement) ÷ investissement.</t>
        </is>
      </c>
    </row>
    <row r="22" ht="24" customHeight="1">
      <c r="A22" s="23" t="inlineStr">
        <is>
          <t>Cumul sur 12 mois, investissement déduit</t>
        </is>
      </c>
      <c r="B22" s="24" t="inlineStr">
        <is>
          <t>€</t>
        </is>
      </c>
      <c r="C22" s="28" t="str">
        <f>IF(C19="","",12*C19-C12)</f>
        <v/>
      </c>
      <c r="D22" s="28">
        <f>IF(D19="","",12*D19-D12)</f>
        <v>8128</v>
      </c>
      <c r="E22" s="28" t="str">
        <f>IF(E19="","",12*E19-E12)</f>
        <v/>
      </c>
      <c r="F22" s="26" t="inlineStr">
        <is>
          <t>12 × valeur nette − investissement initial.</t>
        </is>
      </c>
    </row>
    <row r="23" ht="8" customHeight="1"/>
    <row r="24" ht="24.3" customHeight="1">
      <c r="A24" s="32" t="inlineStr">
        <is>
          <t>Ce sont des valeurs de capacité, pas des économies de trésorerie constatées. Le calcul suppose des volumes et des gains constants d’un mois à l’autre.</t>
        </is>
      </c>
    </row>
    <row r="25" ht="36" customHeight="1">
      <c r="A25" s="20" t="inlineStr">
        <is>
          <t>Repère pour vos scénarios : dans le guide, le scénario prudent retient un temps après de 18 minutes, une adoption de 50 % et une capacité utilisée de 40 %. Le scénario favorable retient 11 minutes, 90 % et 80 %. Ces valeurs sont fictives.</t>
        </is>
      </c>
    </row>
  </sheetData>
  <mergeCells count="5">
    <mergeCell ref="A24:F24"/>
    <mergeCell ref="A2:F2"/>
    <mergeCell ref="C1:F1"/>
    <mergeCell ref="A1:B1"/>
    <mergeCell ref="A25:F25"/>
  </mergeCells>
  <conditionalFormatting sqref="D4">
    <cfRule type="expression" priority="1" dxfId="0">
      <formula>$D$4=600</formula>
    </cfRule>
  </conditionalFormatting>
  <conditionalFormatting sqref="D5">
    <cfRule type="expression" priority="2" dxfId="0">
      <formula>$D$5=24</formula>
    </cfRule>
  </conditionalFormatting>
  <conditionalFormatting sqref="D6">
    <cfRule type="expression" priority="3" dxfId="0">
      <formula>$D$6=14</formula>
    </cfRule>
  </conditionalFormatting>
  <conditionalFormatting sqref="D7">
    <cfRule type="expression" priority="4" dxfId="0">
      <formula>$D$7=80</formula>
    </cfRule>
  </conditionalFormatting>
  <conditionalFormatting sqref="D8">
    <cfRule type="expression" priority="5" dxfId="0">
      <formula>$D$8=6</formula>
    </cfRule>
  </conditionalFormatting>
  <conditionalFormatting sqref="D9">
    <cfRule type="expression" priority="6" dxfId="0">
      <formula>$D$9=35</formula>
    </cfRule>
  </conditionalFormatting>
  <conditionalFormatting sqref="D10">
    <cfRule type="expression" priority="7" dxfId="0">
      <formula>$D$10=60</formula>
    </cfRule>
  </conditionalFormatting>
  <conditionalFormatting sqref="D11">
    <cfRule type="expression" priority="8" dxfId="0">
      <formula>$D$11=480</formula>
    </cfRule>
  </conditionalFormatting>
  <conditionalFormatting sqref="D12">
    <cfRule type="expression" priority="9" dxfId="0">
      <formula>$D$12=4760</formula>
    </cfRule>
  </conditionalFormatting>
  <conditionalFormatting sqref="C19:E19">
    <cfRule type="expression" priority="10" dxfId="1">
      <formula>AND(ISNUMBER(C19),C19&lt;0)</formula>
    </cfRule>
  </conditionalFormatting>
  <conditionalFormatting sqref="C22:E22">
    <cfRule type="expression" priority="11" dxfId="1">
      <formula>AND(ISNUMBER(C22),C22&lt;0)</formula>
    </cfRule>
  </conditionalFormatting>
  <dataValidations count="9">
    <dataValidation sqref="C4:E4" showDropDown="0" showInputMessage="0" showErrorMessage="1" allowBlank="1" errorTitle="Valeur non prévue" error="Saisissez un nombre entre 0 et 1 000 000." type="decimal" operator="between">
      <formula1>0</formula1>
      <formula2>1000000</formula2>
    </dataValidation>
    <dataValidation sqref="C5:E5" showDropDown="0" showInputMessage="0" showErrorMessage="1" allowBlank="1" errorTitle="Valeur non prévue" error="Saisissez un nombre entre 0 et 10 000." type="decimal" operator="between">
      <formula1>0</formula1>
      <formula2>10000</formula2>
    </dataValidation>
    <dataValidation sqref="C6:E6" showDropDown="0" showInputMessage="0" showErrorMessage="1" allowBlank="1" errorTitle="Valeur non prévue" error="Saisissez un nombre entre 0 et 10 000." type="decimal" operator="between">
      <formula1>0</formula1>
      <formula2>10000</formula2>
    </dataValidation>
    <dataValidation sqref="C7:E7" showDropDown="0" showInputMessage="0" showErrorMessage="1" allowBlank="1" errorTitle="Valeur non prévue" error="Saisissez un nombre entre 0 et 100." type="decimal" operator="between">
      <formula1>0</formula1>
      <formula2>100</formula2>
    </dataValidation>
    <dataValidation sqref="C8:E8" showDropDown="0" showInputMessage="0" showErrorMessage="1" allowBlank="1" errorTitle="Valeur non prévue" error="Saisissez un nombre entre 0 et 10 000." type="decimal" operator="between">
      <formula1>0</formula1>
      <formula2>10000</formula2>
    </dataValidation>
    <dataValidation sqref="C9:E9" showDropDown="0" showInputMessage="0" showErrorMessage="1" allowBlank="1" errorTitle="Valeur non prévue" error="Saisissez un nombre entre 0 et 10 000." type="decimal" operator="between">
      <formula1>0</formula1>
      <formula2>10000</formula2>
    </dataValidation>
    <dataValidation sqref="C10:E10" showDropDown="0" showInputMessage="0" showErrorMessage="1" allowBlank="1" errorTitle="Valeur non prévue" error="Saisissez un nombre entre 0 et 100." type="decimal" operator="between">
      <formula1>0</formula1>
      <formula2>100</formula2>
    </dataValidation>
    <dataValidation sqref="C11:E11" showDropDown="0" showInputMessage="0" showErrorMessage="1" allowBlank="1" errorTitle="Valeur non prévue" error="Saisissez un nombre entre 0 et 10 000 000." type="decimal" operator="between">
      <formula1>0</formula1>
      <formula2>10000000</formula2>
    </dataValidation>
    <dataValidation sqref="C12:E12" showDropDown="0" showInputMessage="0" showErrorMessage="1" allowBlank="1" errorTitle="Valeur non prévue" error="Saisissez un nombre entre 0 et 100 000 000." type="decimal" operator="between">
      <formula1>0</formula1>
      <formula2>100000000</formula2>
    </dataValidation>
  </dataValidations>
  <printOptions horizontalCentered="1"/>
  <pageMargins left="0.45" right="0.45" top="0.5" bottom="0.65" header="0.25" footer="0.3"/>
  <pageSetup orientation="landscape" paperSize="9" fitToHeight="1" fitToWidth="1"/>
  <headerFooter>
    <oddHeader/>
    <oddFooter>&amp;C&amp;"Calibri,Regular"&amp;8 &amp;K7A8798Ouest Intelligence · ouest-intelligence.com&amp;R&amp;"Calibri,Regular"&amp;8 &amp;K7A8798&amp;P /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Timothée Kuntz · Ouest Intelligence</dc:creator>
  <dc:title xmlns:dc="http://purl.org/dc/elements/1.1/">Calcul du gain</dc:title>
  <dc:subject xmlns:dc="http://purl.org/dc/elements/1.1/">Modèle Ouest Intelligence</dc:subject>
  <dc:language xmlns:dc="http://purl.org/dc/elements/1.1/">fr-FR</dc:language>
  <dcterms:created xmlns:dcterms="http://purl.org/dc/terms/" xmlns:xsi="http://www.w3.org/2001/XMLSchema-instance" xsi:type="dcterms:W3CDTF">2026-10-07T16:37:38Z</dcterms:created>
  <dcterms:modified xmlns:dcterms="http://purl.org/dc/terms/" xmlns:xsi="http://www.w3.org/2001/XMLSchema-instance" xsi:type="dcterms:W3CDTF">2026-10-07T16:37:38Z</dcterms:modified>
  <cp:lastModifiedBy>Timothée Kuntz · Ouest Intelligence</cp:lastModifiedBy>
</cp:coreProperties>
</file>